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25" windowWidth="21075" windowHeight="98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7" i="1"/>
  <c r="L38" i="1" l="1"/>
  <c r="M17" i="1"/>
  <c r="M8" i="1" l="1"/>
  <c r="M9" i="1"/>
  <c r="M10" i="1"/>
  <c r="M11" i="1"/>
  <c r="M12" i="1"/>
  <c r="M13" i="1"/>
  <c r="M14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 s="1"/>
  <c r="M7" i="1"/>
</calcChain>
</file>

<file path=xl/sharedStrings.xml><?xml version="1.0" encoding="utf-8"?>
<sst xmlns="http://schemas.openxmlformats.org/spreadsheetml/2006/main" count="224" uniqueCount="129">
  <si>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</si>
  <si>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</si>
  <si>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</si>
  <si>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</si>
  <si>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</si>
  <si>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</si>
  <si>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</si>
  <si>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</si>
  <si>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</si>
  <si>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</si>
  <si>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</si>
  <si>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</si>
  <si>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</si>
  <si>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</si>
  <si>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</si>
  <si>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</si>
  <si>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37765</t>
  </si>
  <si>
    <t>АВТОМАТ 1П 10А С ВА-47-29 4,5 КА</t>
  </si>
  <si>
    <t>шт</t>
  </si>
  <si>
    <t>32748</t>
  </si>
  <si>
    <t>АВТОМАТ ВЫКЛ. 1П 16А</t>
  </si>
  <si>
    <t>6256</t>
  </si>
  <si>
    <t>АВТОМАТ ВЫКЛ. 1Ф 32А</t>
  </si>
  <si>
    <t>37503</t>
  </si>
  <si>
    <t>АВТОМАТ ЩИТ (ВА 77-29) 1Ф 16А</t>
  </si>
  <si>
    <t>11902</t>
  </si>
  <si>
    <t>КАБЕЛЬ ВВГ 1*35</t>
  </si>
  <si>
    <t>км</t>
  </si>
  <si>
    <t>17991</t>
  </si>
  <si>
    <t>КАБЕЛЬ ВВГ 2*2,5</t>
  </si>
  <si>
    <t>м</t>
  </si>
  <si>
    <t>29167</t>
  </si>
  <si>
    <t>КАБЕЛЬ ВВГ 3*25  1*16</t>
  </si>
  <si>
    <t>33639</t>
  </si>
  <si>
    <t>КАБЕЛЬ ВВГ 3*4</t>
  </si>
  <si>
    <t>39350</t>
  </si>
  <si>
    <t>КАБЕЛЬ ВВГНГ(А) 3*2,5</t>
  </si>
  <si>
    <t>36434</t>
  </si>
  <si>
    <t>ОПОРА ДЛЯ ЭЛЕКТРОУСТАНОВОЧНЫХ ЭЛЕМЕНТОВ С DIN РЕЙКОЙ</t>
  </si>
  <si>
    <t>Панель  предназначена для размещения электроустановочных элементов: автоматические выключатели, кросс-модули, индикаторы, розетки и другие элементы, монтируемые на монтажную рейку ЕN 50022. На базе данных устройств возможно создание произвольной организац</t>
  </si>
  <si>
    <t>15697</t>
  </si>
  <si>
    <t>ПРОВОД ПВ 1*2,5</t>
  </si>
  <si>
    <t>11682</t>
  </si>
  <si>
    <t>ПРОВОД ПВ 1*4,0</t>
  </si>
  <si>
    <t>38302</t>
  </si>
  <si>
    <t>ПРОВОД ПВ3 1*4</t>
  </si>
  <si>
    <t>37451</t>
  </si>
  <si>
    <t>ПРОВОД ПВ3 1*6</t>
  </si>
  <si>
    <t>37455</t>
  </si>
  <si>
    <t>ПРОВОД ПВЗ 1*16</t>
  </si>
  <si>
    <t>37456</t>
  </si>
  <si>
    <t>ПРОВОД ПВЗ 1*50</t>
  </si>
  <si>
    <t>36438</t>
  </si>
  <si>
    <t>РОЗЕТКА ЕВРО НА DIN-РЕЙКУ</t>
  </si>
  <si>
    <t>39121</t>
  </si>
  <si>
    <t>ШИНА "N" С ИЗОЛЯТОРОМ НА МОНТАЖНУЮ DIN-РЕЙКУ</t>
  </si>
  <si>
    <t>Шина изготовлена из латуни, а крышка выполнена из пластика. Используется шина для присоединения нулевого, защитного заземления.. Устанавливается на DIN?рейку 35 мми и при помощи двух винтов, каждые из которых изолированы. Кросс-модуль выполняется двумя ил</t>
  </si>
  <si>
    <t>34617</t>
  </si>
  <si>
    <t>ШИНА ЗАЗЕМЛЕНИЯ</t>
  </si>
  <si>
    <t>17200</t>
  </si>
  <si>
    <t>ЩИТ ЩЗП-2</t>
  </si>
  <si>
    <t>42122</t>
  </si>
  <si>
    <t>Предназначен для защиты электрических цепей от перегрузок и токов короткого замыкания (сверхтоков), а также для осуществления оперативного управления участками электрических цепей.Количество силовых полюсов: 1, Номинальное напряжение (В): 230,  Номинальный ток (А): 10</t>
  </si>
  <si>
    <t>Предназначен для защиты электрических цепей от перегрузок и токов короткого замыкания (сверхтоков), а также для осуществления оперативного управления участками электрических цепей.Количество силовых полюсов: 1, Номинальное напряжение (В): 230,  Номинальный ток (А): 16</t>
  </si>
  <si>
    <t>Предназначен для защиты электрических цепей от перегрузок и токов короткого замыкания (сверхтоков), а также для осуществления оперативного управления участками электрических цепей.Количество силовых полюсов: 1, Номинальное напряжение (В): 230,  Номинальный ток (А): 32</t>
  </si>
  <si>
    <t>Выключатель автоматический ВА 77-29. Количество силовых полюсов: 1, Номинальное напряжение (В): 230,  Номинальный ток (А): 16., Производитель: ЩИТ. Предназначен для защиты электрических цепей от перегрузок и токов короткого замыкания (сверхтоков), а также для осуществления оперативного управления участками электрических цепей</t>
  </si>
  <si>
    <t>Силовой кабель ВВГ 1х35 предусмотрен для распределения и передачи электротока в стационарных установках на номинальное переменное напряжение 660 В и 1000 В частоты 50 Гц. соответствие ГОСТ 16442-80</t>
  </si>
  <si>
    <t xml:space="preserve">Силовой кабель ВВГ 2х2,5 предназначается для транспортировки электрической энергии: на промышленных объектах, в бытовой электропроводке, при одиночной установке в любых системах кабельной прокладки (при одиночной прокладке не распространяет пламени.
 Кабель ВВГ 2х2.5 имеет поливинилхлоридную оболочку, поэтому работоспособен в сухих и влажных помещениях, при открытой прокладке под воздействием климатических факторов. </t>
  </si>
  <si>
    <t>Для передачи и распределения электроэнергии в стационарных установках на номинальное переменное напряжение 660 В и 1000 В частоты 50 Гц.Для прокладки в сухих и влажных производственных помещениях, на специальных кабельных эстакадах, в блоках</t>
  </si>
  <si>
    <t>Кабель силовой ВВГ  3*25+1*16 с медными жилами в ПВХ изоляции с ПВХ оболочкой, предназначен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до +50°С.</t>
  </si>
  <si>
    <t>Кабель силовой ВВГ3х4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до +50°С.</t>
  </si>
  <si>
    <t>Кабель силовой ВВГнг-3х2.5 негорючий с медными жилами, с изоляцией и оболочкой из поливинилхлоридных композиций пониженной пожароопасности, не распространяющий горение, с низким дымо- и газовыделением. Не распространяют горение при прокладке в пучках. Предназначен для передачи и распределения электроэнергии в стационарных установках на номинальное переменное напряжение 660В и 1000В частоты 50 Гц. 
Кабель предназначен для эксплуатации в кабельных сооружениях и помещениях</t>
  </si>
  <si>
    <t>Одножильный медный провод ПВ1 2,5 с ПВХ изоляцией (ГОСТ 6323-79) предназначен для стационарной прокладки в осветительных и силовых сетях, а также для электрических установок и монтажа электрооборудования. Используется для негибкого монтажа электрических цепей. Провода могут быть использованы для монтажа электрооборудования, машин, механизмов станков.</t>
  </si>
  <si>
    <t>Провод ПВ1 4,0 имеет сплошную однопроволочную медную жилу в одинарной изоляции из ПВХ пластиката. Ппредназначен для прокладки по земле, в трубах, каналах и в пустотных строительных конструкциях, для монтажа электрических цепей и электрооборудования.
соответствие ГОСТ 6323-79</t>
  </si>
  <si>
    <t>Одножильный медный провод ПВ3 4 с ПВХ изоляцией (ГОСТ 6323-79) предназначен для стационарной прокладки в осветительных и силовых сетях, а также для электрических установок и монтажа электрооборудования. Провода предназначены для монтажа участков электрических цепей, где возможны изгибы (ПВ3 - провод повышенной гибкости). Могут быть использованы для монтажа электрооборудования, машин, механизмов станков.</t>
  </si>
  <si>
    <t xml:space="preserve">Провод установочный ПВ-3 6 — провод повышенной гибкости, со скрученой медной многопроволочной жилой и изоляцией из ПВХ пластиката различных цветов. Провод ПВ-3 применяется монтажа участков электрических цепей, где возможны изгибы проводов. подходят для монтажа участков электрических цепей в стояках жилых домов и в других местах где возможны частые и сильные изгибы проводов. 
</t>
  </si>
  <si>
    <t>Провод ПВ3 50 применяются в электрических установках при стационарной прокладке в осветительных и силовых сетях, а также для монтажа электрооборудования, машин, механизмов и станков на номинальное напряжение до 450 В (для сетей — до 450/750 В) частотой до 400 Гц или постоянное напряжение до 1000 В.</t>
  </si>
  <si>
    <t xml:space="preserve">розетки устанавливаются на din-рейку, например, в распределительном щите.
С помощью этих розеток можно подключать электрические приборы, например переносные лампы и блоки питания, а также электрический инструмент, имеющий малую мощность в процессе электрической сборки по месту установки во время проведении ремонтных и профилактических работ.
</t>
  </si>
  <si>
    <t xml:space="preserve">Электротехнический материал. Изготавливается из электролитической меди с заранее просверленными отверстиями размера M6 с шагом 25 мм. Они могут собираться на монтажной панели с помощью шинных опор. Типоразмер шины выбирается исходя из функций бокса и места работы.
</t>
  </si>
  <si>
    <t>18385</t>
  </si>
  <si>
    <t>АВТОМАТ ВЫКЛ. 1П 25А</t>
  </si>
  <si>
    <t>17992</t>
  </si>
  <si>
    <t>КАБЕЛЬ ВВГ 3*2,5 (М)</t>
  </si>
  <si>
    <t>39168</t>
  </si>
  <si>
    <t>КАБЕЛЬ СИП4 2*16</t>
  </si>
  <si>
    <t>Провода самонесущие изолированные для передачи и распределения электрической энергии в воздушных силовых и осветительных сетях на переменное напряжение до 0,6/1 кВ номинальной частотой 50 Гц . Провод с уплотненными алюминиевыми жилами, изолированными свет</t>
  </si>
  <si>
    <t>38018</t>
  </si>
  <si>
    <t>СТЯЖКА ПРОВОДОВ (200*3 ММ)</t>
  </si>
  <si>
    <t>СТЯЖКА ПРОВОДОВ (200*3 ММ) белые</t>
  </si>
  <si>
    <t>упак</t>
  </si>
  <si>
    <t>31713</t>
  </si>
  <si>
    <t>17271</t>
  </si>
  <si>
    <t>ЭЛЕКТРОСЧЕТЧИК</t>
  </si>
  <si>
    <t>40407</t>
  </si>
  <si>
    <t>КОМПЛЕКТ УЗИП-2C</t>
  </si>
  <si>
    <t>соответствие ГОСТ Р 51992-2011</t>
  </si>
  <si>
    <t>компл</t>
  </si>
  <si>
    <t>Зажим прокалывающий Slip 22.12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</si>
  <si>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</si>
  <si>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</si>
  <si>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</si>
  <si>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</si>
  <si>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</si>
  <si>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</si>
  <si>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</si>
  <si>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</si>
  <si>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</si>
  <si>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</si>
  <si>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</si>
  <si>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Щит заземления ЩЗ-П2. Предназначен для использования на стационарных сооружениях связи. Дает возможность подключения к аппаратуре связи трех видов заземления: рабочее, защитное и измерительное, а также производить замеры сопротивления этих заземлений. Крепится к сооружению при помощи болтов.</t>
  </si>
  <si>
    <t>Провод ПВЗ 16 предназначен для стационарной прокладки в закрытых помещениях и под навесом (при отсутствии прямого воздействия солнечного излучения и атмосферных осадков) в осветительных и силовых сетях, а также для монтажа электрооборудования, машин, механизмов и станков на номинальное напряжение до 450 В (для сетей 450/750 В) частотой до 400 Гц или постоянное напряжение до 1000 В, преимущественно для участков, где возможны изгибы проводов.</t>
  </si>
  <si>
    <t>Предназначен для защиты электрических цепей от перегрузок и токов короткого замыкания (сверхтоков), а также для осуществления оперативного управления участками электрических цепей.Количество силовых полюсов: 1, Номинальное напряжение (В): 230,  Номинальный ток (А): 25</t>
  </si>
  <si>
    <t>0</t>
  </si>
  <si>
    <t>СЧЕТЧИК МЕРКУРИЙ 201.5 5-50А 1Ф</t>
  </si>
  <si>
    <t>г.Уфа, ул.Каспийская, д.14</t>
  </si>
  <si>
    <t>Асадулин Венер Галисултанович</t>
  </si>
  <si>
    <t>тел.</t>
  </si>
  <si>
    <t>(347) 251-67-68</t>
  </si>
  <si>
    <t>эл.почта</t>
  </si>
  <si>
    <t>v.asadullin@bashtel.ru</t>
  </si>
  <si>
    <t>ШТЫРЬ ЗАЗЕМЛЕНИЯ</t>
  </si>
  <si>
    <t>Cтальной тянутый стержень диаметром 14 мм и длиной 1,5 метра, покрытый методом электролитического осаждения (электролиза) медью чистотой 99.9%, образующей покрытие с молекулярной и неразрывной связью со сталью. По краям методом накатки нанесена резьба для их взаимного соединения с помощью соединительной муфты.</t>
  </si>
  <si>
    <t>10</t>
  </si>
  <si>
    <t>САРЕХ</t>
  </si>
  <si>
    <t>Приложение 1.2</t>
  </si>
  <si>
    <t>Предельная стоимость лота составляет 245 517,14 руб. (с НДС)</t>
  </si>
  <si>
    <t xml:space="preserve">Электротехнические  материалы </t>
  </si>
  <si>
    <t xml:space="preserve">ЗАЖИМ </t>
  </si>
  <si>
    <t>ЗАЖИМ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</si>
</sst>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7" xfId="0" applyBorder="1"/>
    <xf numFmtId="0" fontId="0" fillId="0" borderId="7" xfId="0" applyBorder="1" applyAlignment="1">
      <alignment vertical="top" wrapText="1"/>
    </xf>
    <xf numFmtId="0" fontId="0" fillId="0" borderId="0" xfId="0" applyBorder="1"/>
    <xf numFmtId="164" fontId="0" fillId="0" borderId="1" xfId="0" applyNumberFormat="1" applyBorder="1"/>
    <xf numFmtId="0" fontId="5" fillId="0" borderId="1" xfId="2" applyFont="1" applyFill="1" applyBorder="1" applyAlignment="1">
      <alignment vertical="top" wrapText="1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5" fillId="0" borderId="0" xfId="2" applyFont="1" applyFill="1" applyAlignment="1"/>
    <xf numFmtId="0" fontId="5" fillId="0" borderId="0" xfId="2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3" applyFont="1" applyAlignment="1">
      <alignment horizontal="left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4" fontId="0" fillId="0" borderId="1" xfId="0" applyNumberFormat="1" applyFill="1" applyBorder="1" applyAlignment="1">
      <alignment horizontal="right" vertical="top"/>
    </xf>
    <xf numFmtId="0" fontId="5" fillId="0" borderId="1" xfId="2" applyFill="1" applyBorder="1" applyAlignment="1">
      <alignment vertical="top"/>
    </xf>
    <xf numFmtId="0" fontId="5" fillId="0" borderId="1" xfId="2" applyFont="1" applyBorder="1" applyAlignment="1">
      <alignment horizontal="left" vertical="top"/>
    </xf>
    <xf numFmtId="0" fontId="0" fillId="0" borderId="8" xfId="2" applyFont="1" applyBorder="1" applyAlignment="1">
      <alignment horizontal="left"/>
    </xf>
    <xf numFmtId="0" fontId="5" fillId="0" borderId="9" xfId="2" applyFont="1" applyBorder="1" applyAlignment="1">
      <alignment horizontal="left"/>
    </xf>
    <xf numFmtId="0" fontId="5" fillId="0" borderId="10" xfId="2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0" fontId="8" fillId="0" borderId="9" xfId="0" applyFont="1" applyBorder="1" applyAlignment="1">
      <alignment horizontal="left" wrapText="1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5" fillId="0" borderId="9" xfId="2" applyBorder="1" applyAlignment="1">
      <alignment horizontal="left"/>
    </xf>
    <xf numFmtId="0" fontId="5" fillId="0" borderId="10" xfId="2" applyBorder="1" applyAlignment="1">
      <alignment horizontal="left"/>
    </xf>
    <xf numFmtId="0" fontId="5" fillId="0" borderId="4" xfId="2" applyBorder="1" applyAlignment="1">
      <alignment horizontal="left"/>
    </xf>
    <xf numFmtId="0" fontId="5" fillId="0" borderId="7" xfId="2" applyBorder="1" applyAlignment="1">
      <alignment horizontal="left"/>
    </xf>
    <xf numFmtId="0" fontId="5" fillId="0" borderId="11" xfId="2" applyBorder="1" applyAlignment="1">
      <alignment horizontal="left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zoomScaleNormal="100" workbookViewId="0">
      <selection activeCell="D7" sqref="D7"/>
    </sheetView>
  </sheetViews>
  <sheetFormatPr defaultRowHeight="15" x14ac:dyDescent="0.25"/>
  <cols>
    <col min="1" max="1" width="6.42578125" customWidth="1"/>
    <col min="2" max="2" width="7.42578125" customWidth="1"/>
    <col min="3" max="3" width="24" customWidth="1"/>
    <col min="4" max="4" width="53" customWidth="1"/>
    <col min="5" max="5" width="7.28515625" customWidth="1"/>
    <col min="6" max="6" width="5.5703125" customWidth="1"/>
    <col min="7" max="7" width="5.42578125" customWidth="1"/>
    <col min="8" max="8" width="6.85546875" customWidth="1"/>
    <col min="9" max="9" width="7.140625" customWidth="1"/>
    <col min="10" max="10" width="7.7109375" customWidth="1"/>
    <col min="11" max="11" width="13.42578125" customWidth="1"/>
    <col min="12" max="13" width="13" customWidth="1"/>
    <col min="14" max="14" width="25.42578125" customWidth="1"/>
    <col min="15" max="15" width="28.28515625" customWidth="1"/>
  </cols>
  <sheetData>
    <row r="1" spans="1:1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1" t="s">
        <v>124</v>
      </c>
    </row>
    <row r="2" spans="1:14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25">
      <c r="A3" s="3"/>
      <c r="B3" s="3"/>
      <c r="C3" s="7" t="s">
        <v>126</v>
      </c>
      <c r="D3" s="10"/>
      <c r="E3" s="3"/>
      <c r="F3" s="3"/>
      <c r="G3" s="3"/>
      <c r="H3" s="3"/>
      <c r="I3" s="3"/>
      <c r="J3" s="3"/>
      <c r="K3" s="3"/>
      <c r="L3" s="3"/>
      <c r="M3" s="3"/>
      <c r="N3" s="27" t="s">
        <v>123</v>
      </c>
    </row>
    <row r="4" spans="1:14" ht="15" customHeight="1" x14ac:dyDescent="0.25">
      <c r="A4" s="54" t="s">
        <v>1</v>
      </c>
      <c r="B4" s="60" t="s">
        <v>2</v>
      </c>
      <c r="C4" s="54" t="s">
        <v>3</v>
      </c>
      <c r="D4" s="54" t="s">
        <v>4</v>
      </c>
      <c r="E4" s="54" t="s">
        <v>5</v>
      </c>
      <c r="F4" s="55" t="s">
        <v>6</v>
      </c>
      <c r="G4" s="55"/>
      <c r="H4" s="55"/>
      <c r="I4" s="55"/>
      <c r="J4" s="55"/>
      <c r="K4" s="58" t="s">
        <v>7</v>
      </c>
      <c r="L4" s="56" t="s">
        <v>8</v>
      </c>
      <c r="M4" s="38" t="s">
        <v>9</v>
      </c>
      <c r="N4" s="54" t="s">
        <v>10</v>
      </c>
    </row>
    <row r="5" spans="1:14" ht="81.75" customHeight="1" x14ac:dyDescent="0.25">
      <c r="A5" s="54"/>
      <c r="B5" s="61"/>
      <c r="C5" s="54"/>
      <c r="D5" s="54"/>
      <c r="E5" s="54"/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59"/>
      <c r="L5" s="57"/>
      <c r="M5" s="38"/>
      <c r="N5" s="54"/>
    </row>
    <row r="6" spans="1:14" x14ac:dyDescent="0.25">
      <c r="A6" s="4">
        <v>1</v>
      </c>
      <c r="B6" s="4">
        <v>2</v>
      </c>
      <c r="C6" s="4">
        <v>3</v>
      </c>
      <c r="D6" s="4">
        <v>5</v>
      </c>
      <c r="E6" s="4">
        <v>6</v>
      </c>
      <c r="F6" s="4">
        <v>7</v>
      </c>
      <c r="G6" s="4">
        <v>8</v>
      </c>
      <c r="H6" s="4">
        <v>9</v>
      </c>
      <c r="I6" s="4">
        <v>10</v>
      </c>
      <c r="J6" s="4">
        <v>11</v>
      </c>
      <c r="K6" s="4">
        <v>12</v>
      </c>
      <c r="L6" s="4">
        <v>13</v>
      </c>
      <c r="M6" s="4">
        <v>14</v>
      </c>
      <c r="N6" s="4">
        <v>15</v>
      </c>
    </row>
    <row r="7" spans="1:14" ht="90" x14ac:dyDescent="0.25">
      <c r="A7" s="28">
        <v>1</v>
      </c>
      <c r="B7" s="28" t="s">
        <v>16</v>
      </c>
      <c r="C7" s="1" t="s">
        <v>17</v>
      </c>
      <c r="D7" s="2" t="s">
        <v>62</v>
      </c>
      <c r="E7" s="29" t="s">
        <v>18</v>
      </c>
      <c r="F7" s="30">
        <v>0</v>
      </c>
      <c r="G7" s="30" t="s">
        <v>112</v>
      </c>
      <c r="H7" s="30">
        <v>3</v>
      </c>
      <c r="I7" s="30">
        <v>0</v>
      </c>
      <c r="J7" s="30">
        <v>3</v>
      </c>
      <c r="K7" s="31">
        <v>39</v>
      </c>
      <c r="L7" s="31">
        <f>SUM(K7*J7)</f>
        <v>117</v>
      </c>
      <c r="M7" s="32">
        <f>SUM(L7*1.18)</f>
        <v>138.06</v>
      </c>
      <c r="N7" s="33" t="s">
        <v>114</v>
      </c>
    </row>
    <row r="8" spans="1:14" ht="90" x14ac:dyDescent="0.25">
      <c r="A8" s="28">
        <v>2</v>
      </c>
      <c r="B8" s="28" t="s">
        <v>19</v>
      </c>
      <c r="C8" s="1" t="s">
        <v>20</v>
      </c>
      <c r="D8" s="2" t="s">
        <v>63</v>
      </c>
      <c r="E8" s="29" t="s">
        <v>18</v>
      </c>
      <c r="F8" s="30">
        <v>0</v>
      </c>
      <c r="G8" s="30" t="s">
        <v>112</v>
      </c>
      <c r="H8" s="30">
        <v>20</v>
      </c>
      <c r="I8" s="30">
        <v>0</v>
      </c>
      <c r="J8" s="30">
        <v>20</v>
      </c>
      <c r="K8" s="31">
        <v>48.95</v>
      </c>
      <c r="L8" s="31">
        <f t="shared" ref="L8:L37" si="0">SUM(K8*J8)</f>
        <v>979</v>
      </c>
      <c r="M8" s="32">
        <f t="shared" ref="M8:M38" si="1">SUM(L8*1.18)</f>
        <v>1155.22</v>
      </c>
      <c r="N8" s="33" t="s">
        <v>114</v>
      </c>
    </row>
    <row r="9" spans="1:14" ht="90" x14ac:dyDescent="0.25">
      <c r="A9" s="28">
        <v>3</v>
      </c>
      <c r="B9" s="28" t="s">
        <v>79</v>
      </c>
      <c r="C9" s="1" t="s">
        <v>80</v>
      </c>
      <c r="D9" s="2" t="s">
        <v>111</v>
      </c>
      <c r="E9" s="29" t="s">
        <v>18</v>
      </c>
      <c r="F9" s="30">
        <v>0</v>
      </c>
      <c r="G9" s="30" t="s">
        <v>112</v>
      </c>
      <c r="H9" s="30">
        <v>6</v>
      </c>
      <c r="I9" s="30">
        <v>0</v>
      </c>
      <c r="J9" s="30">
        <v>6</v>
      </c>
      <c r="K9" s="31">
        <v>37.51</v>
      </c>
      <c r="L9" s="31">
        <f t="shared" si="0"/>
        <v>225.06</v>
      </c>
      <c r="M9" s="32">
        <f t="shared" si="1"/>
        <v>265.57079999999996</v>
      </c>
      <c r="N9" s="33" t="s">
        <v>114</v>
      </c>
    </row>
    <row r="10" spans="1:14" ht="90" x14ac:dyDescent="0.25">
      <c r="A10" s="28">
        <v>4</v>
      </c>
      <c r="B10" s="28" t="s">
        <v>21</v>
      </c>
      <c r="C10" s="1" t="s">
        <v>22</v>
      </c>
      <c r="D10" s="2" t="s">
        <v>64</v>
      </c>
      <c r="E10" s="29" t="s">
        <v>18</v>
      </c>
      <c r="F10" s="30">
        <v>0</v>
      </c>
      <c r="G10" s="30" t="s">
        <v>112</v>
      </c>
      <c r="H10" s="30">
        <v>2</v>
      </c>
      <c r="I10" s="30">
        <v>0</v>
      </c>
      <c r="J10" s="30">
        <v>2</v>
      </c>
      <c r="K10" s="31">
        <v>101</v>
      </c>
      <c r="L10" s="31">
        <f t="shared" si="0"/>
        <v>202</v>
      </c>
      <c r="M10" s="32">
        <f t="shared" si="1"/>
        <v>238.35999999999999</v>
      </c>
      <c r="N10" s="33" t="s">
        <v>114</v>
      </c>
    </row>
    <row r="11" spans="1:14" ht="105" x14ac:dyDescent="0.25">
      <c r="A11" s="28">
        <v>5</v>
      </c>
      <c r="B11" s="28" t="s">
        <v>23</v>
      </c>
      <c r="C11" s="1" t="s">
        <v>24</v>
      </c>
      <c r="D11" s="1" t="s">
        <v>65</v>
      </c>
      <c r="E11" s="29" t="s">
        <v>18</v>
      </c>
      <c r="F11" s="30">
        <v>0</v>
      </c>
      <c r="G11" s="30" t="s">
        <v>112</v>
      </c>
      <c r="H11" s="30">
        <v>1</v>
      </c>
      <c r="I11" s="30">
        <v>0</v>
      </c>
      <c r="J11" s="30">
        <v>1</v>
      </c>
      <c r="K11" s="31">
        <v>51</v>
      </c>
      <c r="L11" s="31">
        <f t="shared" si="0"/>
        <v>51</v>
      </c>
      <c r="M11" s="32">
        <f t="shared" si="1"/>
        <v>60.18</v>
      </c>
      <c r="N11" s="33" t="s">
        <v>114</v>
      </c>
    </row>
    <row r="12" spans="1:14" ht="75" x14ac:dyDescent="0.25">
      <c r="A12" s="28">
        <v>6</v>
      </c>
      <c r="B12" s="28" t="s">
        <v>25</v>
      </c>
      <c r="C12" s="1" t="s">
        <v>26</v>
      </c>
      <c r="D12" s="1" t="s">
        <v>66</v>
      </c>
      <c r="E12" s="29" t="s">
        <v>27</v>
      </c>
      <c r="F12" s="30">
        <v>0</v>
      </c>
      <c r="G12" s="30" t="s">
        <v>112</v>
      </c>
      <c r="H12" s="30">
        <v>4.8000000000000001E-2</v>
      </c>
      <c r="I12" s="30">
        <v>0</v>
      </c>
      <c r="J12" s="30">
        <v>4.8000000000000001E-2</v>
      </c>
      <c r="K12" s="31">
        <v>111000</v>
      </c>
      <c r="L12" s="31">
        <f t="shared" si="0"/>
        <v>5328</v>
      </c>
      <c r="M12" s="32">
        <f t="shared" si="1"/>
        <v>6287.04</v>
      </c>
      <c r="N12" s="33" t="s">
        <v>114</v>
      </c>
    </row>
    <row r="13" spans="1:14" ht="150" x14ac:dyDescent="0.25">
      <c r="A13" s="28">
        <v>7</v>
      </c>
      <c r="B13" s="28" t="s">
        <v>28</v>
      </c>
      <c r="C13" s="1" t="s">
        <v>29</v>
      </c>
      <c r="D13" s="1" t="s">
        <v>67</v>
      </c>
      <c r="E13" s="29" t="s">
        <v>30</v>
      </c>
      <c r="F13" s="30">
        <v>0</v>
      </c>
      <c r="G13" s="30" t="s">
        <v>112</v>
      </c>
      <c r="H13" s="30">
        <v>30</v>
      </c>
      <c r="I13" s="30">
        <v>0</v>
      </c>
      <c r="J13" s="30">
        <v>30</v>
      </c>
      <c r="K13" s="31">
        <v>20.420000000000002</v>
      </c>
      <c r="L13" s="31">
        <f t="shared" si="0"/>
        <v>612.6</v>
      </c>
      <c r="M13" s="32">
        <f t="shared" si="1"/>
        <v>722.86799999999994</v>
      </c>
      <c r="N13" s="33" t="s">
        <v>114</v>
      </c>
    </row>
    <row r="14" spans="1:14" ht="90" x14ac:dyDescent="0.25">
      <c r="A14" s="28">
        <v>8</v>
      </c>
      <c r="B14" s="28" t="s">
        <v>81</v>
      </c>
      <c r="C14" s="1" t="s">
        <v>82</v>
      </c>
      <c r="D14" s="1" t="s">
        <v>68</v>
      </c>
      <c r="E14" s="29" t="s">
        <v>30</v>
      </c>
      <c r="F14" s="30">
        <v>0</v>
      </c>
      <c r="G14" s="30" t="s">
        <v>112</v>
      </c>
      <c r="H14" s="30">
        <v>100</v>
      </c>
      <c r="I14" s="30">
        <v>0</v>
      </c>
      <c r="J14" s="30">
        <v>100</v>
      </c>
      <c r="K14" s="31">
        <v>26.07</v>
      </c>
      <c r="L14" s="31">
        <f t="shared" si="0"/>
        <v>2607</v>
      </c>
      <c r="M14" s="32">
        <f t="shared" si="1"/>
        <v>3076.2599999999998</v>
      </c>
      <c r="N14" s="33" t="s">
        <v>114</v>
      </c>
    </row>
    <row r="15" spans="1:14" ht="90" x14ac:dyDescent="0.25">
      <c r="A15" s="28">
        <v>9</v>
      </c>
      <c r="B15" s="28" t="s">
        <v>31</v>
      </c>
      <c r="C15" s="1" t="s">
        <v>32</v>
      </c>
      <c r="D15" s="1" t="s">
        <v>69</v>
      </c>
      <c r="E15" s="29" t="s">
        <v>27</v>
      </c>
      <c r="F15" s="30">
        <v>0</v>
      </c>
      <c r="G15" s="30" t="s">
        <v>112</v>
      </c>
      <c r="H15" s="30">
        <v>3.5000000000000003E-2</v>
      </c>
      <c r="I15" s="30">
        <v>0</v>
      </c>
      <c r="J15" s="30">
        <v>3.5000000000000003E-2</v>
      </c>
      <c r="K15" s="31">
        <v>356380</v>
      </c>
      <c r="L15" s="31">
        <f t="shared" si="0"/>
        <v>12473.300000000001</v>
      </c>
      <c r="M15" s="32">
        <f t="shared" si="1"/>
        <v>14718.494000000001</v>
      </c>
      <c r="N15" s="33" t="s">
        <v>114</v>
      </c>
    </row>
    <row r="16" spans="1:14" ht="90" x14ac:dyDescent="0.25">
      <c r="A16" s="28">
        <v>10</v>
      </c>
      <c r="B16" s="28" t="s">
        <v>33</v>
      </c>
      <c r="C16" s="1" t="s">
        <v>34</v>
      </c>
      <c r="D16" s="1" t="s">
        <v>70</v>
      </c>
      <c r="E16" s="29" t="s">
        <v>27</v>
      </c>
      <c r="F16" s="30">
        <v>0</v>
      </c>
      <c r="G16" s="30" t="s">
        <v>112</v>
      </c>
      <c r="H16" s="30">
        <v>0.01</v>
      </c>
      <c r="I16" s="30">
        <v>0</v>
      </c>
      <c r="J16" s="30">
        <v>0.01</v>
      </c>
      <c r="K16" s="31">
        <v>47000</v>
      </c>
      <c r="L16" s="31">
        <f t="shared" si="0"/>
        <v>470</v>
      </c>
      <c r="M16" s="32">
        <f t="shared" si="1"/>
        <v>554.6</v>
      </c>
      <c r="N16" s="33" t="s">
        <v>114</v>
      </c>
    </row>
    <row r="17" spans="1:14" s="26" customFormat="1" ht="165" x14ac:dyDescent="0.25">
      <c r="A17" s="28">
        <v>11</v>
      </c>
      <c r="B17" s="28" t="s">
        <v>35</v>
      </c>
      <c r="C17" s="1" t="s">
        <v>36</v>
      </c>
      <c r="D17" s="1" t="s">
        <v>71</v>
      </c>
      <c r="E17" s="29" t="s">
        <v>30</v>
      </c>
      <c r="F17" s="30">
        <v>0</v>
      </c>
      <c r="G17" s="30" t="s">
        <v>112</v>
      </c>
      <c r="H17" s="30" t="s">
        <v>122</v>
      </c>
      <c r="I17" s="30">
        <v>0</v>
      </c>
      <c r="J17" s="30" t="s">
        <v>122</v>
      </c>
      <c r="K17" s="31">
        <v>30.42</v>
      </c>
      <c r="L17" s="31">
        <f t="shared" si="0"/>
        <v>304.20000000000005</v>
      </c>
      <c r="M17" s="32">
        <f t="shared" ref="M17" si="2">SUM(L17*1.18)</f>
        <v>358.95600000000002</v>
      </c>
      <c r="N17" s="33" t="s">
        <v>114</v>
      </c>
    </row>
    <row r="18" spans="1:14" ht="90" x14ac:dyDescent="0.25">
      <c r="A18" s="28">
        <v>12</v>
      </c>
      <c r="B18" s="28" t="s">
        <v>83</v>
      </c>
      <c r="C18" s="1" t="s">
        <v>84</v>
      </c>
      <c r="D18" s="1" t="s">
        <v>85</v>
      </c>
      <c r="E18" s="29" t="s">
        <v>27</v>
      </c>
      <c r="F18" s="30">
        <v>0</v>
      </c>
      <c r="G18" s="30" t="s">
        <v>112</v>
      </c>
      <c r="H18" s="30">
        <v>0.05</v>
      </c>
      <c r="I18" s="30">
        <v>0</v>
      </c>
      <c r="J18" s="30">
        <v>0.05</v>
      </c>
      <c r="K18" s="31">
        <v>21990</v>
      </c>
      <c r="L18" s="31">
        <f t="shared" si="0"/>
        <v>1099.5</v>
      </c>
      <c r="M18" s="32">
        <f t="shared" si="1"/>
        <v>1297.4099999999999</v>
      </c>
      <c r="N18" s="33" t="s">
        <v>114</v>
      </c>
    </row>
    <row r="19" spans="1:14" ht="90" x14ac:dyDescent="0.25">
      <c r="A19" s="28">
        <v>13</v>
      </c>
      <c r="B19" s="28" t="s">
        <v>37</v>
      </c>
      <c r="C19" s="1" t="s">
        <v>38</v>
      </c>
      <c r="D19" s="1" t="s">
        <v>39</v>
      </c>
      <c r="E19" s="29" t="s">
        <v>18</v>
      </c>
      <c r="F19" s="30">
        <v>0</v>
      </c>
      <c r="G19" s="30" t="s">
        <v>112</v>
      </c>
      <c r="H19" s="30">
        <v>240</v>
      </c>
      <c r="I19" s="30">
        <v>0</v>
      </c>
      <c r="J19" s="30">
        <v>240</v>
      </c>
      <c r="K19" s="31">
        <v>528</v>
      </c>
      <c r="L19" s="31">
        <f t="shared" si="0"/>
        <v>126720</v>
      </c>
      <c r="M19" s="32">
        <f t="shared" si="1"/>
        <v>149529.60000000001</v>
      </c>
      <c r="N19" s="33" t="s">
        <v>114</v>
      </c>
    </row>
    <row r="20" spans="1:14" ht="120" x14ac:dyDescent="0.25">
      <c r="A20" s="28">
        <v>14</v>
      </c>
      <c r="B20" s="28" t="s">
        <v>40</v>
      </c>
      <c r="C20" s="1" t="s">
        <v>41</v>
      </c>
      <c r="D20" s="1" t="s">
        <v>72</v>
      </c>
      <c r="E20" s="29" t="s">
        <v>30</v>
      </c>
      <c r="F20" s="30">
        <v>0</v>
      </c>
      <c r="G20" s="30" t="s">
        <v>112</v>
      </c>
      <c r="H20" s="30">
        <v>24</v>
      </c>
      <c r="I20" s="30">
        <v>0</v>
      </c>
      <c r="J20" s="30">
        <v>24</v>
      </c>
      <c r="K20" s="31">
        <v>5.28</v>
      </c>
      <c r="L20" s="31">
        <f t="shared" si="0"/>
        <v>126.72</v>
      </c>
      <c r="M20" s="32">
        <f t="shared" si="1"/>
        <v>149.52959999999999</v>
      </c>
      <c r="N20" s="33" t="s">
        <v>114</v>
      </c>
    </row>
    <row r="21" spans="1:14" ht="105" x14ac:dyDescent="0.25">
      <c r="A21" s="28">
        <v>15</v>
      </c>
      <c r="B21" s="28" t="s">
        <v>42</v>
      </c>
      <c r="C21" s="1" t="s">
        <v>43</v>
      </c>
      <c r="D21" s="1" t="s">
        <v>73</v>
      </c>
      <c r="E21" s="29" t="s">
        <v>30</v>
      </c>
      <c r="F21" s="30">
        <v>0</v>
      </c>
      <c r="G21" s="30" t="s">
        <v>112</v>
      </c>
      <c r="H21" s="30">
        <v>33</v>
      </c>
      <c r="I21" s="30">
        <v>0</v>
      </c>
      <c r="J21" s="30">
        <v>33</v>
      </c>
      <c r="K21" s="31">
        <v>8.5299999999999994</v>
      </c>
      <c r="L21" s="31">
        <f t="shared" si="0"/>
        <v>281.48999999999995</v>
      </c>
      <c r="M21" s="32">
        <f t="shared" si="1"/>
        <v>332.15819999999991</v>
      </c>
      <c r="N21" s="33" t="s">
        <v>114</v>
      </c>
    </row>
    <row r="22" spans="1:14" ht="135" x14ac:dyDescent="0.25">
      <c r="A22" s="28">
        <v>16</v>
      </c>
      <c r="B22" s="28" t="s">
        <v>44</v>
      </c>
      <c r="C22" s="1" t="s">
        <v>45</v>
      </c>
      <c r="D22" s="2" t="s">
        <v>74</v>
      </c>
      <c r="E22" s="29" t="s">
        <v>30</v>
      </c>
      <c r="F22" s="30">
        <v>0</v>
      </c>
      <c r="G22" s="30" t="s">
        <v>112</v>
      </c>
      <c r="H22" s="30">
        <v>182</v>
      </c>
      <c r="I22" s="30">
        <v>0</v>
      </c>
      <c r="J22" s="30">
        <v>182</v>
      </c>
      <c r="K22" s="31">
        <v>8.64</v>
      </c>
      <c r="L22" s="31">
        <f t="shared" si="0"/>
        <v>1572.48</v>
      </c>
      <c r="M22" s="32">
        <f t="shared" si="1"/>
        <v>1855.5264</v>
      </c>
      <c r="N22" s="33" t="s">
        <v>114</v>
      </c>
    </row>
    <row r="23" spans="1:14" ht="135" x14ac:dyDescent="0.25">
      <c r="A23" s="28">
        <v>17</v>
      </c>
      <c r="B23" s="28" t="s">
        <v>46</v>
      </c>
      <c r="C23" s="1" t="s">
        <v>47</v>
      </c>
      <c r="D23" s="1" t="s">
        <v>75</v>
      </c>
      <c r="E23" s="29" t="s">
        <v>30</v>
      </c>
      <c r="F23" s="30">
        <v>0</v>
      </c>
      <c r="G23" s="30" t="s">
        <v>112</v>
      </c>
      <c r="H23" s="30">
        <v>3</v>
      </c>
      <c r="I23" s="30">
        <v>0</v>
      </c>
      <c r="J23" s="30">
        <v>3</v>
      </c>
      <c r="K23" s="31">
        <v>13.1</v>
      </c>
      <c r="L23" s="31">
        <f t="shared" si="0"/>
        <v>39.299999999999997</v>
      </c>
      <c r="M23" s="32">
        <f t="shared" si="1"/>
        <v>46.373999999999995</v>
      </c>
      <c r="N23" s="33" t="s">
        <v>114</v>
      </c>
    </row>
    <row r="24" spans="1:14" ht="150" x14ac:dyDescent="0.25">
      <c r="A24" s="28">
        <v>18</v>
      </c>
      <c r="B24" s="28" t="s">
        <v>48</v>
      </c>
      <c r="C24" s="1" t="s">
        <v>49</v>
      </c>
      <c r="D24" s="1" t="s">
        <v>110</v>
      </c>
      <c r="E24" s="29" t="s">
        <v>30</v>
      </c>
      <c r="F24" s="30">
        <v>0</v>
      </c>
      <c r="G24" s="30" t="s">
        <v>112</v>
      </c>
      <c r="H24" s="30">
        <v>160</v>
      </c>
      <c r="I24" s="30">
        <v>0</v>
      </c>
      <c r="J24" s="30">
        <v>160</v>
      </c>
      <c r="K24" s="31">
        <v>65.25</v>
      </c>
      <c r="L24" s="31">
        <f t="shared" si="0"/>
        <v>10440</v>
      </c>
      <c r="M24" s="32">
        <f t="shared" si="1"/>
        <v>12319.199999999999</v>
      </c>
      <c r="N24" s="33" t="s">
        <v>114</v>
      </c>
    </row>
    <row r="25" spans="1:14" ht="105" x14ac:dyDescent="0.25">
      <c r="A25" s="28">
        <v>19</v>
      </c>
      <c r="B25" s="28" t="s">
        <v>50</v>
      </c>
      <c r="C25" s="1" t="s">
        <v>51</v>
      </c>
      <c r="D25" s="1" t="s">
        <v>76</v>
      </c>
      <c r="E25" s="29" t="s">
        <v>30</v>
      </c>
      <c r="F25" s="30">
        <v>0</v>
      </c>
      <c r="G25" s="30" t="s">
        <v>112</v>
      </c>
      <c r="H25" s="30">
        <v>12</v>
      </c>
      <c r="I25" s="30">
        <v>0</v>
      </c>
      <c r="J25" s="30">
        <v>12</v>
      </c>
      <c r="K25" s="31">
        <v>198.06</v>
      </c>
      <c r="L25" s="31">
        <f t="shared" si="0"/>
        <v>2376.7200000000003</v>
      </c>
      <c r="M25" s="32">
        <f t="shared" si="1"/>
        <v>2804.5296000000003</v>
      </c>
      <c r="N25" s="33" t="s">
        <v>114</v>
      </c>
    </row>
    <row r="26" spans="1:14" ht="135" x14ac:dyDescent="0.25">
      <c r="A26" s="28">
        <v>20</v>
      </c>
      <c r="B26" s="28" t="s">
        <v>52</v>
      </c>
      <c r="C26" s="1" t="s">
        <v>53</v>
      </c>
      <c r="D26" s="1" t="s">
        <v>77</v>
      </c>
      <c r="E26" s="29" t="s">
        <v>18</v>
      </c>
      <c r="F26" s="30">
        <v>0</v>
      </c>
      <c r="G26" s="30" t="s">
        <v>112</v>
      </c>
      <c r="H26" s="30">
        <v>502</v>
      </c>
      <c r="I26" s="30">
        <v>0</v>
      </c>
      <c r="J26" s="30">
        <v>502</v>
      </c>
      <c r="K26" s="31">
        <v>57</v>
      </c>
      <c r="L26" s="31">
        <f t="shared" si="0"/>
        <v>28614</v>
      </c>
      <c r="M26" s="32">
        <f t="shared" si="1"/>
        <v>33764.519999999997</v>
      </c>
      <c r="N26" s="33" t="s">
        <v>114</v>
      </c>
    </row>
    <row r="27" spans="1:14" ht="30" x14ac:dyDescent="0.25">
      <c r="A27" s="28">
        <v>21</v>
      </c>
      <c r="B27" s="28" t="s">
        <v>86</v>
      </c>
      <c r="C27" s="1" t="s">
        <v>87</v>
      </c>
      <c r="D27" s="1" t="s">
        <v>88</v>
      </c>
      <c r="E27" s="29" t="s">
        <v>89</v>
      </c>
      <c r="F27" s="30">
        <v>0</v>
      </c>
      <c r="G27" s="30" t="s">
        <v>112</v>
      </c>
      <c r="H27" s="30">
        <v>3</v>
      </c>
      <c r="I27" s="30">
        <v>0</v>
      </c>
      <c r="J27" s="30">
        <v>3</v>
      </c>
      <c r="K27" s="31">
        <v>100</v>
      </c>
      <c r="L27" s="31">
        <f t="shared" si="0"/>
        <v>300</v>
      </c>
      <c r="M27" s="32">
        <f t="shared" si="1"/>
        <v>354</v>
      </c>
      <c r="N27" s="33" t="s">
        <v>114</v>
      </c>
    </row>
    <row r="28" spans="1:14" ht="90" x14ac:dyDescent="0.25">
      <c r="A28" s="28">
        <v>22</v>
      </c>
      <c r="B28" s="28" t="s">
        <v>54</v>
      </c>
      <c r="C28" s="1" t="s">
        <v>55</v>
      </c>
      <c r="D28" s="1" t="s">
        <v>56</v>
      </c>
      <c r="E28" s="29" t="s">
        <v>18</v>
      </c>
      <c r="F28" s="30">
        <v>0</v>
      </c>
      <c r="G28" s="30" t="s">
        <v>112</v>
      </c>
      <c r="H28" s="30">
        <v>4</v>
      </c>
      <c r="I28" s="30">
        <v>0</v>
      </c>
      <c r="J28" s="30">
        <v>4</v>
      </c>
      <c r="K28" s="31">
        <v>33</v>
      </c>
      <c r="L28" s="31">
        <f t="shared" si="0"/>
        <v>132</v>
      </c>
      <c r="M28" s="32">
        <f t="shared" si="1"/>
        <v>155.76</v>
      </c>
      <c r="N28" s="33" t="s">
        <v>114</v>
      </c>
    </row>
    <row r="29" spans="1:14" ht="105" x14ac:dyDescent="0.25">
      <c r="A29" s="28">
        <v>23</v>
      </c>
      <c r="B29" s="28" t="s">
        <v>57</v>
      </c>
      <c r="C29" s="1" t="s">
        <v>58</v>
      </c>
      <c r="D29" s="1" t="s">
        <v>78</v>
      </c>
      <c r="E29" s="29" t="s">
        <v>18</v>
      </c>
      <c r="F29" s="30">
        <v>0</v>
      </c>
      <c r="G29" s="30" t="s">
        <v>112</v>
      </c>
      <c r="H29" s="30">
        <v>1</v>
      </c>
      <c r="I29" s="30">
        <v>0</v>
      </c>
      <c r="J29" s="30">
        <v>1</v>
      </c>
      <c r="K29" s="31">
        <v>45</v>
      </c>
      <c r="L29" s="31">
        <f t="shared" si="0"/>
        <v>45</v>
      </c>
      <c r="M29" s="32">
        <f t="shared" si="1"/>
        <v>53.099999999999994</v>
      </c>
      <c r="N29" s="33" t="s">
        <v>114</v>
      </c>
    </row>
    <row r="30" spans="1:14" ht="105" x14ac:dyDescent="0.25">
      <c r="A30" s="28">
        <v>24</v>
      </c>
      <c r="B30" s="28" t="s">
        <v>57</v>
      </c>
      <c r="C30" s="1" t="s">
        <v>58</v>
      </c>
      <c r="D30" s="1" t="s">
        <v>78</v>
      </c>
      <c r="E30" s="29" t="s">
        <v>18</v>
      </c>
      <c r="F30" s="30">
        <v>0</v>
      </c>
      <c r="G30" s="30" t="s">
        <v>112</v>
      </c>
      <c r="H30" s="30">
        <v>4</v>
      </c>
      <c r="I30" s="30">
        <v>0</v>
      </c>
      <c r="J30" s="30">
        <v>4</v>
      </c>
      <c r="K30" s="31">
        <v>45</v>
      </c>
      <c r="L30" s="31">
        <f t="shared" si="0"/>
        <v>180</v>
      </c>
      <c r="M30" s="32">
        <f t="shared" si="1"/>
        <v>212.39999999999998</v>
      </c>
      <c r="N30" s="33" t="s">
        <v>114</v>
      </c>
    </row>
    <row r="31" spans="1:14" ht="120" x14ac:dyDescent="0.25">
      <c r="A31" s="28">
        <v>25</v>
      </c>
      <c r="B31" s="28" t="s">
        <v>90</v>
      </c>
      <c r="C31" s="1" t="s">
        <v>120</v>
      </c>
      <c r="D31" s="2" t="s">
        <v>121</v>
      </c>
      <c r="E31" s="29" t="s">
        <v>18</v>
      </c>
      <c r="F31" s="30">
        <v>0</v>
      </c>
      <c r="G31" s="30" t="s">
        <v>112</v>
      </c>
      <c r="H31" s="30">
        <v>10</v>
      </c>
      <c r="I31" s="30">
        <v>0</v>
      </c>
      <c r="J31" s="30">
        <v>10</v>
      </c>
      <c r="K31" s="31">
        <v>520</v>
      </c>
      <c r="L31" s="31">
        <f t="shared" si="0"/>
        <v>5200</v>
      </c>
      <c r="M31" s="32">
        <f t="shared" si="1"/>
        <v>6136</v>
      </c>
      <c r="N31" s="33" t="s">
        <v>114</v>
      </c>
    </row>
    <row r="32" spans="1:14" ht="105" x14ac:dyDescent="0.25">
      <c r="A32" s="28">
        <v>26</v>
      </c>
      <c r="B32" s="28" t="s">
        <v>59</v>
      </c>
      <c r="C32" s="1" t="s">
        <v>60</v>
      </c>
      <c r="D32" s="2" t="s">
        <v>109</v>
      </c>
      <c r="E32" s="29" t="s">
        <v>18</v>
      </c>
      <c r="F32" s="30">
        <v>0</v>
      </c>
      <c r="G32" s="30" t="s">
        <v>112</v>
      </c>
      <c r="H32" s="30">
        <v>1</v>
      </c>
      <c r="I32" s="30">
        <v>0</v>
      </c>
      <c r="J32" s="30">
        <v>1</v>
      </c>
      <c r="K32" s="31">
        <v>1680</v>
      </c>
      <c r="L32" s="31">
        <f t="shared" si="0"/>
        <v>1680</v>
      </c>
      <c r="M32" s="32">
        <f t="shared" si="1"/>
        <v>1982.3999999999999</v>
      </c>
      <c r="N32" s="33" t="s">
        <v>114</v>
      </c>
    </row>
    <row r="33" spans="1:14" x14ac:dyDescent="0.25">
      <c r="A33" s="28">
        <v>27</v>
      </c>
      <c r="B33" s="28" t="s">
        <v>91</v>
      </c>
      <c r="C33" s="1" t="s">
        <v>92</v>
      </c>
      <c r="D33" s="16" t="s">
        <v>113</v>
      </c>
      <c r="E33" s="29" t="s">
        <v>18</v>
      </c>
      <c r="F33" s="30">
        <v>0</v>
      </c>
      <c r="G33" s="30" t="s">
        <v>112</v>
      </c>
      <c r="H33" s="30">
        <v>3</v>
      </c>
      <c r="I33" s="30">
        <v>0</v>
      </c>
      <c r="J33" s="30">
        <v>3</v>
      </c>
      <c r="K33" s="31">
        <v>863</v>
      </c>
      <c r="L33" s="31">
        <f t="shared" si="0"/>
        <v>2589</v>
      </c>
      <c r="M33" s="32">
        <f t="shared" si="1"/>
        <v>3055.02</v>
      </c>
      <c r="N33" s="33" t="s">
        <v>114</v>
      </c>
    </row>
    <row r="34" spans="1:14" x14ac:dyDescent="0.25">
      <c r="A34" s="28">
        <v>28</v>
      </c>
      <c r="B34" s="28" t="s">
        <v>93</v>
      </c>
      <c r="C34" s="1" t="s">
        <v>94</v>
      </c>
      <c r="D34" s="1" t="s">
        <v>95</v>
      </c>
      <c r="E34" s="29" t="s">
        <v>96</v>
      </c>
      <c r="F34" s="30">
        <v>0</v>
      </c>
      <c r="G34" s="30" t="s">
        <v>112</v>
      </c>
      <c r="H34" s="30">
        <v>1</v>
      </c>
      <c r="I34" s="30">
        <v>0</v>
      </c>
      <c r="J34" s="30">
        <v>1</v>
      </c>
      <c r="K34" s="31">
        <v>2600</v>
      </c>
      <c r="L34" s="31">
        <f t="shared" si="0"/>
        <v>2600</v>
      </c>
      <c r="M34" s="32">
        <f t="shared" si="1"/>
        <v>3068</v>
      </c>
      <c r="N34" s="33" t="s">
        <v>114</v>
      </c>
    </row>
    <row r="35" spans="1:14" x14ac:dyDescent="0.25">
      <c r="A35" s="28">
        <v>29</v>
      </c>
      <c r="B35" s="28" t="s">
        <v>61</v>
      </c>
      <c r="C35" s="1" t="s">
        <v>127</v>
      </c>
      <c r="D35" s="1" t="s">
        <v>97</v>
      </c>
      <c r="E35" s="29" t="s">
        <v>18</v>
      </c>
      <c r="F35" s="30">
        <v>0</v>
      </c>
      <c r="G35" s="30" t="s">
        <v>112</v>
      </c>
      <c r="H35" s="30">
        <v>2</v>
      </c>
      <c r="I35" s="30">
        <v>0</v>
      </c>
      <c r="J35" s="30">
        <v>2</v>
      </c>
      <c r="K35" s="31">
        <v>100</v>
      </c>
      <c r="L35" s="31">
        <f t="shared" si="0"/>
        <v>200</v>
      </c>
      <c r="M35" s="32">
        <f t="shared" si="1"/>
        <v>236</v>
      </c>
      <c r="N35" s="33" t="s">
        <v>114</v>
      </c>
    </row>
    <row r="36" spans="1:14" x14ac:dyDescent="0.25">
      <c r="A36" s="28">
        <v>30</v>
      </c>
      <c r="B36" s="28" t="s">
        <v>61</v>
      </c>
      <c r="C36" s="1" t="s">
        <v>127</v>
      </c>
      <c r="D36" s="1" t="s">
        <v>97</v>
      </c>
      <c r="E36" s="29" t="s">
        <v>18</v>
      </c>
      <c r="F36" s="30">
        <v>0</v>
      </c>
      <c r="G36" s="30" t="s">
        <v>112</v>
      </c>
      <c r="H36" s="30">
        <v>3</v>
      </c>
      <c r="I36" s="30">
        <v>0</v>
      </c>
      <c r="J36" s="30">
        <v>3</v>
      </c>
      <c r="K36" s="31">
        <v>100</v>
      </c>
      <c r="L36" s="31">
        <f t="shared" si="0"/>
        <v>300</v>
      </c>
      <c r="M36" s="32">
        <f t="shared" si="1"/>
        <v>354</v>
      </c>
      <c r="N36" s="33" t="s">
        <v>114</v>
      </c>
    </row>
    <row r="37" spans="1:14" x14ac:dyDescent="0.25">
      <c r="A37" s="28">
        <v>31</v>
      </c>
      <c r="B37" s="28" t="s">
        <v>61</v>
      </c>
      <c r="C37" s="1" t="s">
        <v>128</v>
      </c>
      <c r="D37" s="1" t="s">
        <v>97</v>
      </c>
      <c r="E37" s="29" t="s">
        <v>18</v>
      </c>
      <c r="F37" s="30">
        <v>0</v>
      </c>
      <c r="G37" s="30" t="s">
        <v>112</v>
      </c>
      <c r="H37" s="30">
        <v>2</v>
      </c>
      <c r="I37" s="30">
        <v>0</v>
      </c>
      <c r="J37" s="30">
        <v>2</v>
      </c>
      <c r="K37" s="31">
        <v>100</v>
      </c>
      <c r="L37" s="31">
        <f t="shared" si="0"/>
        <v>200</v>
      </c>
      <c r="M37" s="32">
        <f t="shared" si="1"/>
        <v>236</v>
      </c>
      <c r="N37" s="33" t="s">
        <v>114</v>
      </c>
    </row>
    <row r="38" spans="1:14" x14ac:dyDescent="0.25">
      <c r="A38" s="14"/>
      <c r="B38" s="14"/>
      <c r="C38" s="8"/>
      <c r="D38" s="8"/>
      <c r="E38" s="9"/>
      <c r="F38" s="9"/>
      <c r="G38" s="9"/>
      <c r="H38" s="9"/>
      <c r="I38" s="9"/>
      <c r="J38" s="9"/>
      <c r="K38" s="9"/>
      <c r="L38" s="15">
        <f>SUM(L7:L37)</f>
        <v>208065.37</v>
      </c>
      <c r="M38" s="17">
        <f t="shared" si="1"/>
        <v>245517.13659999997</v>
      </c>
      <c r="N38" s="5"/>
    </row>
    <row r="39" spans="1:14" x14ac:dyDescent="0.25">
      <c r="A39" s="12"/>
      <c r="B39" s="12"/>
      <c r="C39" s="13"/>
      <c r="D39" s="13"/>
      <c r="E39" s="12"/>
      <c r="F39" s="12"/>
      <c r="G39" s="12"/>
      <c r="H39" s="12"/>
      <c r="I39" s="12"/>
      <c r="J39" s="12"/>
      <c r="K39" s="12"/>
      <c r="L39" s="12" t="s">
        <v>98</v>
      </c>
      <c r="M39" s="18">
        <f>SUM(M38-L38)</f>
        <v>37451.766599999974</v>
      </c>
      <c r="N39" s="5"/>
    </row>
    <row r="40" spans="1:14" x14ac:dyDescent="0.25">
      <c r="A40" s="35" t="s">
        <v>125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7"/>
    </row>
    <row r="41" spans="1:14" x14ac:dyDescent="0.25">
      <c r="A41" s="48" t="s">
        <v>99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0"/>
    </row>
    <row r="42" spans="1:14" x14ac:dyDescent="0.25">
      <c r="A42" s="39" t="s">
        <v>100</v>
      </c>
      <c r="B42" s="39"/>
      <c r="C42" s="39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5"/>
    </row>
    <row r="43" spans="1:14" x14ac:dyDescent="0.25">
      <c r="A43" s="39" t="s">
        <v>101</v>
      </c>
      <c r="B43" s="39"/>
      <c r="C43" s="39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2"/>
    </row>
    <row r="44" spans="1:14" ht="72" customHeight="1" x14ac:dyDescent="0.25">
      <c r="A44" s="39" t="s">
        <v>102</v>
      </c>
      <c r="B44" s="39"/>
      <c r="C44" s="39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 x14ac:dyDescent="0.25">
      <c r="A45" s="41" t="s">
        <v>103</v>
      </c>
      <c r="B45" s="42"/>
      <c r="C45" s="43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5"/>
    </row>
    <row r="46" spans="1:14" x14ac:dyDescent="0.25">
      <c r="A46" s="41" t="s">
        <v>104</v>
      </c>
      <c r="B46" s="42"/>
      <c r="C46" s="43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5"/>
    </row>
    <row r="47" spans="1:14" x14ac:dyDescent="0.25">
      <c r="A47" s="34" t="s">
        <v>105</v>
      </c>
      <c r="B47" s="34"/>
      <c r="C47" s="34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7"/>
    </row>
    <row r="48" spans="1:14" x14ac:dyDescent="0.25">
      <c r="A48" s="34" t="s">
        <v>106</v>
      </c>
      <c r="B48" s="34"/>
      <c r="C48" s="34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7"/>
    </row>
    <row r="49" spans="1:14" x14ac:dyDescent="0.25">
      <c r="A49" s="19"/>
      <c r="B49" s="19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x14ac:dyDescent="0.25">
      <c r="A50" s="21" t="s">
        <v>107</v>
      </c>
      <c r="B50" s="21"/>
      <c r="C50" s="21"/>
      <c r="D50" s="21"/>
      <c r="E50" s="21"/>
      <c r="F50" s="21"/>
      <c r="G50" s="21"/>
      <c r="H50" s="21"/>
      <c r="I50" s="22"/>
      <c r="J50" s="22"/>
      <c r="K50" s="22"/>
      <c r="L50" s="22"/>
      <c r="M50" s="22"/>
      <c r="N50" s="22"/>
    </row>
    <row r="51" spans="1:14" x14ac:dyDescent="0.25">
      <c r="A51" s="21"/>
      <c r="B51" s="21"/>
      <c r="C51" s="21"/>
      <c r="D51" s="21"/>
      <c r="E51" s="21"/>
      <c r="F51" s="21"/>
      <c r="G51" s="21"/>
      <c r="H51" s="21"/>
      <c r="I51" s="22"/>
      <c r="J51" s="22"/>
      <c r="K51" s="22"/>
      <c r="L51" s="22"/>
      <c r="M51" s="22"/>
      <c r="N51" s="22"/>
    </row>
    <row r="52" spans="1:14" x14ac:dyDescent="0.25">
      <c r="A52" s="23" t="s">
        <v>108</v>
      </c>
      <c r="B52" s="23"/>
      <c r="C52" s="23" t="s">
        <v>115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x14ac:dyDescent="0.25">
      <c r="A53" s="23" t="s">
        <v>116</v>
      </c>
      <c r="B53" s="23"/>
      <c r="C53" s="24" t="s">
        <v>117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x14ac:dyDescent="0.25">
      <c r="A54" s="23" t="s">
        <v>118</v>
      </c>
      <c r="B54" s="23"/>
      <c r="C54" s="25" t="s">
        <v>119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</sheetData>
  <mergeCells count="27">
    <mergeCell ref="D43:N43"/>
    <mergeCell ref="A2:N2"/>
    <mergeCell ref="A4:A5"/>
    <mergeCell ref="C4:C5"/>
    <mergeCell ref="N4:N5"/>
    <mergeCell ref="D4:D5"/>
    <mergeCell ref="E4:E5"/>
    <mergeCell ref="F4:J4"/>
    <mergeCell ref="L4:L5"/>
    <mergeCell ref="K4:K5"/>
    <mergeCell ref="B4:B5"/>
    <mergeCell ref="A48:C48"/>
    <mergeCell ref="D48:N48"/>
    <mergeCell ref="A47:C47"/>
    <mergeCell ref="D47:N47"/>
    <mergeCell ref="M4:M5"/>
    <mergeCell ref="A44:C44"/>
    <mergeCell ref="D44:N44"/>
    <mergeCell ref="A45:C45"/>
    <mergeCell ref="D45:N45"/>
    <mergeCell ref="A46:C46"/>
    <mergeCell ref="D46:N46"/>
    <mergeCell ref="A40:N40"/>
    <mergeCell ref="A41:N41"/>
    <mergeCell ref="A42:C42"/>
    <mergeCell ref="D42:N42"/>
    <mergeCell ref="A43:C43"/>
  </mergeCells>
  <hyperlinks>
    <hyperlink ref="C54" r:id="rId1"/>
  </hyperlinks>
  <pageMargins left="0.25" right="0.25" top="0.75" bottom="0.75" header="0.3" footer="0.3"/>
  <pageSetup scale="6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2014-09-08T03:34:51Z</cp:lastPrinted>
  <dcterms:created xsi:type="dcterms:W3CDTF">2014-08-12T10:38:00Z</dcterms:created>
  <dcterms:modified xsi:type="dcterms:W3CDTF">2014-09-15T09:28:25Z</dcterms:modified>
</cp:coreProperties>
</file>